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ine Kalorientabelle" sheetId="1" r:id="rId3"/>
    <sheet state="visible" name="Lebensmittel Datenbank" sheetId="2" r:id="rId4"/>
  </sheets>
  <definedNames/>
  <calcPr/>
</workbook>
</file>

<file path=xl/sharedStrings.xml><?xml version="1.0" encoding="utf-8"?>
<sst xmlns="http://schemas.openxmlformats.org/spreadsheetml/2006/main" count="80" uniqueCount="42">
  <si>
    <t>Meine Kalorientabelle</t>
  </si>
  <si>
    <t>Lebensmittel Datenbank</t>
  </si>
  <si>
    <t>KH=Kohlenhydrate
EW=Eiweiß</t>
  </si>
  <si>
    <t>Lebensmittel</t>
  </si>
  <si>
    <t>Menge</t>
  </si>
  <si>
    <t>Insgesamt</t>
  </si>
  <si>
    <t>Kilokalorien</t>
  </si>
  <si>
    <t>Fett</t>
  </si>
  <si>
    <t>Kohlenhydrate</t>
  </si>
  <si>
    <t>Eiweiß</t>
  </si>
  <si>
    <t>Lebensmittel 1</t>
  </si>
  <si>
    <t>Lebensmittel 2</t>
  </si>
  <si>
    <t>Lebensmittel 3</t>
  </si>
  <si>
    <t>Lebensmittel 4</t>
  </si>
  <si>
    <t>Kcal</t>
  </si>
  <si>
    <t>Lebensmittel 5</t>
  </si>
  <si>
    <t>Lebensmittel 6</t>
  </si>
  <si>
    <t>Lebensmittel 7</t>
  </si>
  <si>
    <t>Lebensmittel 8</t>
  </si>
  <si>
    <t>Lebensmittel 9</t>
  </si>
  <si>
    <t>Lebensmittel 10</t>
  </si>
  <si>
    <t>Lebensmittel 11</t>
  </si>
  <si>
    <t>Lebensmittel 12</t>
  </si>
  <si>
    <t>Lebensmittel 13</t>
  </si>
  <si>
    <t>KH</t>
  </si>
  <si>
    <t>EW</t>
  </si>
  <si>
    <t>Lebensmittel 14</t>
  </si>
  <si>
    <t>Lebensmittel 15</t>
  </si>
  <si>
    <t>Lebensmittel 16</t>
  </si>
  <si>
    <t>Lebensmittel 17</t>
  </si>
  <si>
    <t>Lebensmittel 18</t>
  </si>
  <si>
    <t>Lebensmittel 19</t>
  </si>
  <si>
    <t>Lebensmittel 20</t>
  </si>
  <si>
    <t>Wie viel davon habe ich gegessen</t>
  </si>
  <si>
    <t>Frühstück</t>
  </si>
  <si>
    <t>Gesamt Frühstück</t>
  </si>
  <si>
    <t>Mittag</t>
  </si>
  <si>
    <t>Gesamt Mittag</t>
  </si>
  <si>
    <t>Zwischenmahlzeit</t>
  </si>
  <si>
    <t>Gesamt Zwischenmahlzeit</t>
  </si>
  <si>
    <t>Abendbrot</t>
  </si>
  <si>
    <t>Gesamt Abendbrot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</si>
</sst>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&quot; kcal&quot;"/>
    <numFmt numFmtId="165" formatCode="0&quot; g&quot;"/>
  </numFmts>
  <fonts count="10">
    <font>
      <sz val="10.0"/>
      <color rgb="FF000000"/>
      <name val="Arial"/>
    </font>
    <font>
      <b/>
      <sz val="16.0"/>
      <name val="Arial"/>
    </font>
    <font>
      <b/>
      <sz val="14.0"/>
      <name val="Arial"/>
    </font>
    <font>
      <sz val="10.0"/>
      <name val="Arial"/>
    </font>
    <font>
      <b/>
      <sz val="12.0"/>
      <name val="Arial"/>
    </font>
    <font>
      <sz val="16.0"/>
      <name val="Arial"/>
    </font>
    <font/>
    <font>
      <sz val="14.0"/>
      <name val="Arial"/>
    </font>
    <font>
      <sz val="12.0"/>
      <name val="Arial"/>
    </font>
    <font>
      <b/>
      <sz val="10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DDDDD"/>
        <bgColor rgb="FFDDDDDD"/>
      </patternFill>
    </fill>
    <fill>
      <patternFill patternType="solid">
        <fgColor rgb="FFFFFF66"/>
        <bgColor rgb="FFFFFF66"/>
      </patternFill>
    </fill>
    <fill>
      <patternFill patternType="solid">
        <fgColor rgb="FFEEEEEE"/>
        <bgColor rgb="FFEEEEEE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/>
    </xf>
    <xf borderId="0" fillId="0" fontId="1" numFmtId="0" xfId="0" applyAlignment="1" applyFont="1">
      <alignment vertical="center"/>
    </xf>
    <xf borderId="0" fillId="0" fontId="1" numFmtId="0" xfId="0" applyFont="1"/>
    <xf borderId="0" fillId="0" fontId="2" numFmtId="0" xfId="0" applyFont="1"/>
    <xf borderId="0" fillId="0" fontId="3" numFmtId="164" xfId="0" applyFont="1" applyNumberFormat="1"/>
    <xf borderId="0" fillId="0" fontId="3" numFmtId="165" xfId="0" applyFont="1" applyNumberFormat="1"/>
    <xf borderId="0" fillId="0" fontId="0" numFmtId="0" xfId="0" applyFont="1"/>
    <xf borderId="0" fillId="0" fontId="3" numFmtId="165" xfId="0" applyAlignment="1" applyFont="1" applyNumberFormat="1">
      <alignment wrapText="1"/>
    </xf>
    <xf borderId="0" fillId="0" fontId="3" numFmtId="0" xfId="0" applyFont="1"/>
    <xf borderId="0" fillId="2" fontId="4" numFmtId="0" xfId="0" applyBorder="1" applyFill="1" applyFont="1"/>
    <xf borderId="0" fillId="0" fontId="5" numFmtId="1" xfId="0" applyFont="1" applyNumberFormat="1"/>
    <xf borderId="0" fillId="2" fontId="4" numFmtId="0" xfId="0" applyAlignment="1" applyBorder="1" applyFont="1">
      <alignment horizontal="center"/>
    </xf>
    <xf borderId="0" fillId="2" fontId="4" numFmtId="164" xfId="0" applyAlignment="1" applyBorder="1" applyFont="1" applyNumberFormat="1">
      <alignment horizontal="center"/>
    </xf>
    <xf borderId="0" fillId="3" fontId="1" numFmtId="0" xfId="0" applyBorder="1" applyFill="1" applyFont="1"/>
    <xf borderId="0" fillId="0" fontId="6" numFmtId="0" xfId="0" applyBorder="1" applyFont="1"/>
    <xf borderId="0" fillId="2" fontId="4" numFmtId="165" xfId="0" applyAlignment="1" applyBorder="1" applyFont="1" applyNumberFormat="1">
      <alignment horizontal="center"/>
    </xf>
    <xf borderId="0" fillId="2" fontId="4" numFmtId="165" xfId="0" applyAlignment="1" applyBorder="1" applyFont="1" applyNumberFormat="1">
      <alignment horizontal="center"/>
    </xf>
    <xf borderId="0" fillId="0" fontId="4" numFmtId="0" xfId="0" applyFont="1"/>
    <xf borderId="0" fillId="3" fontId="4" numFmtId="1" xfId="0" applyAlignment="1" applyBorder="1" applyFont="1" applyNumberFormat="1">
      <alignment horizontal="center"/>
    </xf>
    <xf borderId="0" fillId="3" fontId="4" numFmtId="164" xfId="0" applyAlignment="1" applyBorder="1" applyFont="1" applyNumberFormat="1">
      <alignment horizontal="center"/>
    </xf>
    <xf borderId="0" fillId="3" fontId="4" numFmtId="165" xfId="0" applyAlignment="1" applyBorder="1" applyFont="1" applyNumberFormat="1">
      <alignment horizontal="center"/>
    </xf>
    <xf borderId="0" fillId="3" fontId="2" numFmtId="1" xfId="0" applyAlignment="1" applyBorder="1" applyFont="1" applyNumberFormat="1">
      <alignment horizontal="center"/>
    </xf>
    <xf borderId="0" fillId="3" fontId="2" numFmtId="164" xfId="0" applyAlignment="1" applyBorder="1" applyFont="1" applyNumberFormat="1">
      <alignment horizontal="center"/>
    </xf>
    <xf borderId="0" fillId="3" fontId="2" numFmtId="165" xfId="0" applyAlignment="1" applyBorder="1" applyFont="1" applyNumberFormat="1">
      <alignment horizontal="center"/>
    </xf>
    <xf borderId="0" fillId="0" fontId="3" numFmtId="1" xfId="0" applyFont="1" applyNumberFormat="1"/>
    <xf borderId="0" fillId="0" fontId="3" numFmtId="164" xfId="0" applyAlignment="1" applyFont="1" applyNumberFormat="1">
      <alignment vertical="center"/>
    </xf>
    <xf borderId="0" fillId="4" fontId="2" numFmtId="0" xfId="0" applyBorder="1" applyFill="1" applyFont="1"/>
    <xf borderId="0" fillId="4" fontId="7" numFmtId="1" xfId="0" applyBorder="1" applyFont="1" applyNumberFormat="1"/>
    <xf borderId="0" fillId="4" fontId="7" numFmtId="164" xfId="0" applyBorder="1" applyFont="1" applyNumberFormat="1"/>
    <xf borderId="0" fillId="4" fontId="7" numFmtId="165" xfId="0" applyBorder="1" applyFont="1" applyNumberFormat="1"/>
    <xf borderId="0" fillId="0" fontId="7" numFmtId="0" xfId="0" applyFont="1"/>
    <xf borderId="0" fillId="0" fontId="8" numFmtId="0" xfId="0" applyFont="1"/>
    <xf borderId="0" fillId="0" fontId="4" numFmtId="1" xfId="0" applyAlignment="1" applyFont="1" applyNumberFormat="1">
      <alignment horizontal="center"/>
    </xf>
    <xf borderId="0" fillId="0" fontId="4" numFmtId="164" xfId="0" applyAlignment="1" applyFont="1" applyNumberFormat="1">
      <alignment horizontal="center"/>
    </xf>
    <xf borderId="0" fillId="0" fontId="4" numFmtId="165" xfId="0" applyAlignment="1" applyFont="1" applyNumberFormat="1">
      <alignment horizontal="center"/>
    </xf>
    <xf borderId="0" fillId="0" fontId="3" numFmtId="0" xfId="0" applyAlignment="1" applyFont="1">
      <alignment/>
    </xf>
    <xf borderId="0" fillId="0" fontId="9" numFmtId="0" xfId="0" applyFont="1"/>
    <xf borderId="0" fillId="0" fontId="9" numFmtId="1" xfId="0" applyFont="1" applyNumberFormat="1"/>
    <xf borderId="0" fillId="0" fontId="9" numFmtId="164" xfId="0" applyFont="1" applyNumberFormat="1"/>
    <xf borderId="0" fillId="0" fontId="9" numFmtId="165" xfId="0" applyFont="1" applyNumberFormat="1"/>
    <xf borderId="0" fillId="4" fontId="3" numFmtId="1" xfId="0" applyBorder="1" applyFont="1" applyNumberFormat="1"/>
    <xf borderId="0" fillId="4" fontId="3" numFmtId="164" xfId="0" applyBorder="1" applyFont="1" applyNumberFormat="1"/>
    <xf borderId="0" fillId="4" fontId="3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</xdr:col>
      <xdr:colOff>466725</xdr:colOff>
      <xdr:row>5</xdr:row>
      <xdr:rowOff>19050</xdr:rowOff>
    </xdr:from>
    <xdr:to>
      <xdr:col>2</xdr:col>
      <xdr:colOff>781050</xdr:colOff>
      <xdr:row>6</xdr:row>
      <xdr:rowOff>104775</xdr:rowOff>
    </xdr:to>
    <xdr:sp>
      <xdr:nvSpPr>
        <xdr:cNvPr id="3" name="Shape 3"/>
        <xdr:cNvSpPr/>
      </xdr:nvSpPr>
      <xdr:spPr>
        <a:xfrm rot="5400000">
          <a:off x="5179312" y="3627600"/>
          <a:ext cx="333374" cy="304799"/>
        </a:xfrm>
        <a:custGeom>
          <a:pathLst>
            <a:path extrusionOk="0" h="120000" w="120000">
              <a:moveTo>
                <a:pt x="73769" y="34707"/>
              </a:moveTo>
              <a:lnTo>
                <a:pt x="73769" y="58313"/>
              </a:lnTo>
              <a:lnTo>
                <a:pt x="37669" y="58313"/>
              </a:lnTo>
              <a:lnTo>
                <a:pt x="37669" y="0"/>
              </a:lnTo>
              <a:lnTo>
                <a:pt x="0" y="0"/>
              </a:lnTo>
              <a:lnTo>
                <a:pt x="0" y="95550"/>
              </a:lnTo>
              <a:lnTo>
                <a:pt x="73769" y="95550"/>
              </a:lnTo>
              <a:lnTo>
                <a:pt x="73769" y="120000"/>
              </a:lnTo>
              <a:lnTo>
                <a:pt x="119999" y="76861"/>
              </a:lnTo>
              <a:lnTo>
                <a:pt x="73769" y="34707"/>
              </a:lnTo>
              <a:close/>
            </a:path>
          </a:pathLst>
        </a:custGeom>
        <a:solidFill>
          <a:srgbClr val="CFE7F5"/>
        </a:solidFill>
        <a:ln cap="flat" cmpd="sng" w="9525">
          <a:solidFill>
            <a:srgbClr val="808080"/>
          </a:solidFill>
          <a:prstDash val="solid"/>
          <a:round/>
          <a:headEnd len="med" w="med" type="none"/>
          <a:tailEnd len="med" w="med" type="none"/>
        </a:ln>
      </xdr:spPr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5.29"/>
    <col customWidth="1" min="2" max="2" width="25.14"/>
    <col customWidth="1" min="3" max="7" width="16.71"/>
    <col customWidth="1" min="8" max="8" width="10.86"/>
    <col customWidth="1" min="9" max="17" width="8.71"/>
  </cols>
  <sheetData>
    <row r="1" ht="12.75" customHeight="1">
      <c r="A1" s="1" t="s">
        <v>0</v>
      </c>
      <c r="D1" s="4"/>
      <c r="E1" s="5"/>
      <c r="F1" s="5"/>
      <c r="G1" s="7" t="s">
        <v>2</v>
      </c>
      <c r="H1" s="8"/>
      <c r="I1" s="8"/>
      <c r="J1" s="8"/>
      <c r="K1" s="8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</row>
    <row r="2" ht="9.75" customHeight="1">
      <c r="A2" s="2"/>
      <c r="B2" s="2"/>
      <c r="C2" s="10"/>
      <c r="D2" s="4"/>
      <c r="E2" s="5"/>
      <c r="F2" s="5"/>
      <c r="G2" s="5"/>
      <c r="H2" s="8"/>
      <c r="I2" s="8"/>
      <c r="J2" s="8"/>
      <c r="K2" s="8"/>
      <c r="L2" s="8"/>
      <c r="M2" s="8"/>
      <c r="N2" s="8"/>
      <c r="O2" s="8"/>
      <c r="P2" s="8"/>
      <c r="Q2" s="8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13" t="s">
        <v>5</v>
      </c>
      <c r="B3" s="14"/>
      <c r="C3" s="18" t="s">
        <v>4</v>
      </c>
      <c r="D3" s="19" t="s">
        <v>14</v>
      </c>
      <c r="E3" s="20" t="s">
        <v>7</v>
      </c>
      <c r="F3" s="20" t="s">
        <v>24</v>
      </c>
      <c r="G3" s="20" t="s">
        <v>25</v>
      </c>
      <c r="H3" s="8"/>
      <c r="I3" s="8"/>
      <c r="J3" s="8"/>
      <c r="K3" s="8"/>
      <c r="L3" s="8"/>
      <c r="M3" s="8"/>
      <c r="N3" s="8"/>
      <c r="O3" s="8"/>
      <c r="P3" s="8"/>
      <c r="Q3" s="8"/>
      <c r="R3" s="6"/>
      <c r="S3" s="6"/>
      <c r="T3" s="6"/>
      <c r="U3" s="6"/>
      <c r="V3" s="6"/>
      <c r="W3" s="6"/>
      <c r="X3" s="6"/>
      <c r="Y3" s="6"/>
      <c r="Z3" s="6"/>
    </row>
    <row r="4" ht="12.75" customHeight="1">
      <c r="A4" s="13"/>
      <c r="B4" s="14"/>
      <c r="C4" s="21">
        <f t="shared" ref="C4:G4" si="1">C14+C22+C30+C38</f>
        <v>1200</v>
      </c>
      <c r="D4" s="22">
        <f t="shared" si="1"/>
        <v>2520</v>
      </c>
      <c r="E4" s="23">
        <f t="shared" si="1"/>
        <v>78</v>
      </c>
      <c r="F4" s="23">
        <f t="shared" si="1"/>
        <v>780</v>
      </c>
      <c r="G4" s="23">
        <f t="shared" si="1"/>
        <v>390</v>
      </c>
      <c r="H4" s="8"/>
      <c r="I4" s="8"/>
      <c r="J4" s="8"/>
      <c r="K4" s="8"/>
      <c r="L4" s="8"/>
      <c r="M4" s="8"/>
      <c r="N4" s="8"/>
      <c r="O4" s="8"/>
      <c r="P4" s="8"/>
      <c r="Q4" s="8"/>
      <c r="R4" s="6"/>
      <c r="S4" s="6"/>
      <c r="T4" s="6"/>
      <c r="U4" s="6"/>
      <c r="V4" s="6"/>
      <c r="W4" s="6"/>
      <c r="X4" s="6"/>
      <c r="Y4" s="6"/>
      <c r="Z4" s="6"/>
    </row>
    <row r="5" ht="8.25" customHeight="1">
      <c r="A5" s="8"/>
      <c r="B5" s="8"/>
      <c r="C5" s="24"/>
      <c r="D5" s="4"/>
      <c r="E5" s="5"/>
      <c r="F5" s="5"/>
      <c r="G5" s="5"/>
      <c r="H5" s="8"/>
      <c r="I5" s="8"/>
      <c r="J5" s="8"/>
      <c r="K5" s="8"/>
      <c r="L5" s="8"/>
      <c r="M5" s="8"/>
      <c r="N5" s="8"/>
      <c r="O5" s="8"/>
      <c r="P5" s="8"/>
      <c r="Q5" s="8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2"/>
      <c r="B6" s="2"/>
      <c r="C6" s="10"/>
      <c r="D6" s="25" t="s">
        <v>33</v>
      </c>
      <c r="H6" s="8"/>
      <c r="I6" s="8"/>
      <c r="J6" s="8"/>
      <c r="K6" s="8"/>
      <c r="L6" s="8"/>
      <c r="M6" s="8"/>
      <c r="N6" s="8"/>
      <c r="O6" s="8"/>
      <c r="P6" s="8"/>
      <c r="Q6" s="8"/>
      <c r="R6" s="6"/>
      <c r="S6" s="6"/>
      <c r="T6" s="6"/>
      <c r="U6" s="6"/>
      <c r="V6" s="6"/>
      <c r="W6" s="6"/>
      <c r="X6" s="6"/>
      <c r="Y6" s="6"/>
      <c r="Z6" s="6"/>
    </row>
    <row r="7" ht="15.0" customHeight="1">
      <c r="A7" s="2"/>
      <c r="B7" s="2"/>
      <c r="C7" s="10"/>
      <c r="D7" s="4"/>
      <c r="E7" s="5"/>
      <c r="F7" s="5"/>
      <c r="G7" s="5"/>
      <c r="H7" s="8"/>
      <c r="I7" s="8"/>
      <c r="J7" s="8"/>
      <c r="K7" s="8"/>
      <c r="L7" s="8"/>
      <c r="M7" s="8"/>
      <c r="N7" s="8"/>
      <c r="O7" s="8"/>
      <c r="P7" s="8"/>
      <c r="Q7" s="8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26" t="s">
        <v>34</v>
      </c>
      <c r="B8" s="14"/>
      <c r="C8" s="27"/>
      <c r="D8" s="28"/>
      <c r="E8" s="29"/>
      <c r="F8" s="29"/>
      <c r="G8" s="29"/>
      <c r="H8" s="30"/>
      <c r="I8" s="30"/>
      <c r="J8" s="30"/>
      <c r="K8" s="30"/>
      <c r="L8" s="30"/>
      <c r="M8" s="30"/>
      <c r="N8" s="30"/>
      <c r="O8" s="30"/>
      <c r="P8" s="30"/>
      <c r="Q8" s="30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31"/>
      <c r="B9" s="17" t="s">
        <v>3</v>
      </c>
      <c r="C9" s="32" t="s">
        <v>4</v>
      </c>
      <c r="D9" s="33" t="s">
        <v>14</v>
      </c>
      <c r="E9" s="34" t="s">
        <v>7</v>
      </c>
      <c r="F9" s="34" t="s">
        <v>24</v>
      </c>
      <c r="G9" s="34" t="s">
        <v>25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8"/>
      <c r="B10" s="35" t="s">
        <v>10</v>
      </c>
      <c r="C10" s="24">
        <v>100.0</v>
      </c>
      <c r="D10" s="4">
        <f>$C10*VLOOKUP($B10,'Lebensmittel Datenbank'!$A$3:$F$10000,3,0)/VLOOKUP($B10,'Lebensmittel Datenbank'!$A$3:$F$10000,2,0)</f>
        <v>100</v>
      </c>
      <c r="E10" s="5">
        <f>$C10*VLOOKUP($B10,'Lebensmittel Datenbank'!$A$3:$F$10000,4,0)/VLOOKUP($B10,'Lebensmittel Datenbank'!$A$3:$F$10000,2,0)</f>
        <v>1</v>
      </c>
      <c r="F10" s="5">
        <f>$C10*VLOOKUP($B10,'Lebensmittel Datenbank'!$A$3:$F$10000,5,0)/VLOOKUP($B10,'Lebensmittel Datenbank'!$A$3:$F$10000,2,0)</f>
        <v>10</v>
      </c>
      <c r="G10" s="5">
        <f>$C10*VLOOKUP($B10,'Lebensmittel Datenbank'!$A$3:$F$10000,6,0)/VLOOKUP($B10,'Lebensmittel Datenbank'!$A$3:$F$10000,2,0)</f>
        <v>5</v>
      </c>
      <c r="H10" s="8"/>
      <c r="I10" s="8"/>
      <c r="J10" s="8"/>
      <c r="K10" s="8"/>
      <c r="L10" s="8"/>
      <c r="M10" s="8"/>
      <c r="N10" s="8"/>
      <c r="O10" s="8"/>
      <c r="P10" s="8"/>
      <c r="Q10" s="8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8"/>
      <c r="B11" s="8" t="s">
        <v>11</v>
      </c>
      <c r="C11" s="24">
        <v>100.0</v>
      </c>
      <c r="D11" s="4">
        <f>$C11*VLOOKUP($B11,'Lebensmittel Datenbank'!$A$3:$F$10000,3,0)/VLOOKUP($B11,'Lebensmittel Datenbank'!$A$3:$F$10000,2,0)</f>
        <v>120</v>
      </c>
      <c r="E11" s="5">
        <f>$C11*VLOOKUP($B11,'Lebensmittel Datenbank'!$A$3:$F$10000,4,0)/VLOOKUP($B11,'Lebensmittel Datenbank'!$A$3:$F$10000,2,0)</f>
        <v>2</v>
      </c>
      <c r="F11" s="5">
        <f>$C11*VLOOKUP($B11,'Lebensmittel Datenbank'!$A$3:$F$10000,5,0)/VLOOKUP($B11,'Lebensmittel Datenbank'!$A$3:$F$10000,2,0)</f>
        <v>20</v>
      </c>
      <c r="G11" s="5">
        <f>$C11*VLOOKUP($B11,'Lebensmittel Datenbank'!$A$3:$F$10000,6,0)/VLOOKUP($B11,'Lebensmittel Datenbank'!$A$3:$F$10000,2,0)</f>
        <v>10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8"/>
      <c r="B12" s="8" t="s">
        <v>12</v>
      </c>
      <c r="C12" s="24">
        <v>100.0</v>
      </c>
      <c r="D12" s="4">
        <f>$C12*VLOOKUP($B12,'Lebensmittel Datenbank'!$A$3:$F$10000,3,0)/VLOOKUP($B12,'Lebensmittel Datenbank'!$A$3:$F$10000,2,0)</f>
        <v>140</v>
      </c>
      <c r="E12" s="5">
        <f>$C12*VLOOKUP($B12,'Lebensmittel Datenbank'!$A$3:$F$10000,4,0)/VLOOKUP($B12,'Lebensmittel Datenbank'!$A$3:$F$10000,2,0)</f>
        <v>3</v>
      </c>
      <c r="F12" s="5">
        <f>$C12*VLOOKUP($B12,'Lebensmittel Datenbank'!$A$3:$F$10000,5,0)/VLOOKUP($B12,'Lebensmittel Datenbank'!$A$3:$F$10000,2,0)</f>
        <v>30</v>
      </c>
      <c r="G12" s="5">
        <f>$C12*VLOOKUP($B12,'Lebensmittel Datenbank'!$A$3:$F$10000,6,0)/VLOOKUP($B12,'Lebensmittel Datenbank'!$A$3:$F$10000,2,0)</f>
        <v>15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8"/>
      <c r="B13" s="8"/>
      <c r="C13" s="24"/>
      <c r="D13" s="4"/>
      <c r="E13" s="5"/>
      <c r="F13" s="5"/>
      <c r="G13" s="5"/>
      <c r="H13" s="8"/>
      <c r="I13" s="8"/>
      <c r="J13" s="8"/>
      <c r="K13" s="8"/>
      <c r="L13" s="8"/>
      <c r="M13" s="8"/>
      <c r="N13" s="8"/>
      <c r="O13" s="8"/>
      <c r="P13" s="8"/>
      <c r="Q13" s="8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A14" s="8"/>
      <c r="B14" s="36" t="s">
        <v>35</v>
      </c>
      <c r="C14" s="37">
        <f t="shared" ref="C14:G14" si="2">SUM(C10:C13)</f>
        <v>300</v>
      </c>
      <c r="D14" s="38">
        <f t="shared" si="2"/>
        <v>360</v>
      </c>
      <c r="E14" s="39">
        <f t="shared" si="2"/>
        <v>6</v>
      </c>
      <c r="F14" s="39">
        <f t="shared" si="2"/>
        <v>60</v>
      </c>
      <c r="G14" s="39">
        <f t="shared" si="2"/>
        <v>30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A15" s="8"/>
      <c r="B15" s="8"/>
      <c r="C15" s="24"/>
      <c r="D15" s="4"/>
      <c r="E15" s="5"/>
      <c r="F15" s="5"/>
      <c r="G15" s="5"/>
      <c r="H15" s="8"/>
      <c r="I15" s="8"/>
      <c r="J15" s="8"/>
      <c r="K15" s="8"/>
      <c r="L15" s="8"/>
      <c r="M15" s="8"/>
      <c r="N15" s="8"/>
      <c r="O15" s="8"/>
      <c r="P15" s="8"/>
      <c r="Q15" s="8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A16" s="26" t="s">
        <v>36</v>
      </c>
      <c r="B16" s="14"/>
      <c r="C16" s="40"/>
      <c r="D16" s="41"/>
      <c r="E16" s="42"/>
      <c r="F16" s="42"/>
      <c r="G16" s="42"/>
      <c r="H16" s="8"/>
      <c r="I16" s="8"/>
      <c r="J16" s="8"/>
      <c r="K16" s="8"/>
      <c r="L16" s="8"/>
      <c r="M16" s="8"/>
      <c r="N16" s="8"/>
      <c r="O16" s="8"/>
      <c r="P16" s="8"/>
      <c r="Q16" s="8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A17" s="31"/>
      <c r="B17" s="17" t="s">
        <v>3</v>
      </c>
      <c r="C17" s="32" t="s">
        <v>4</v>
      </c>
      <c r="D17" s="33" t="s">
        <v>14</v>
      </c>
      <c r="E17" s="34" t="s">
        <v>7</v>
      </c>
      <c r="F17" s="34" t="s">
        <v>24</v>
      </c>
      <c r="G17" s="34" t="s">
        <v>25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A18" s="8"/>
      <c r="B18" s="8" t="s">
        <v>13</v>
      </c>
      <c r="C18" s="24">
        <v>100.0</v>
      </c>
      <c r="D18" s="4">
        <f>$C18*VLOOKUP($B18,'Lebensmittel Datenbank'!$A$3:$F$10000,3,0)/VLOOKUP($B18,'Lebensmittel Datenbank'!$A$3:$F$10000,2,0)</f>
        <v>160</v>
      </c>
      <c r="E18" s="5">
        <f>$C18*VLOOKUP($B18,'Lebensmittel Datenbank'!$A$3:$F$10000,4,0)/VLOOKUP($B18,'Lebensmittel Datenbank'!$A$3:$F$10000,2,0)</f>
        <v>4</v>
      </c>
      <c r="F18" s="5">
        <f>$C18*VLOOKUP($B18,'Lebensmittel Datenbank'!$A$3:$F$10000,5,0)/VLOOKUP($B18,'Lebensmittel Datenbank'!$A$3:$F$10000,2,0)</f>
        <v>40</v>
      </c>
      <c r="G18" s="5">
        <f>$C18*VLOOKUP($B18,'Lebensmittel Datenbank'!$A$3:$F$10000,6,0)/VLOOKUP($B18,'Lebensmittel Datenbank'!$A$3:$F$10000,2,0)</f>
        <v>20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A19" s="8"/>
      <c r="B19" s="8" t="s">
        <v>15</v>
      </c>
      <c r="C19" s="24">
        <v>100.0</v>
      </c>
      <c r="D19" s="4">
        <f>$C19*VLOOKUP($B19,'Lebensmittel Datenbank'!$A$3:$F$10000,3,0)/VLOOKUP($B19,'Lebensmittel Datenbank'!$A$3:$F$10000,2,0)</f>
        <v>180</v>
      </c>
      <c r="E19" s="5">
        <f>$C19*VLOOKUP($B19,'Lebensmittel Datenbank'!$A$3:$F$10000,4,0)/VLOOKUP($B19,'Lebensmittel Datenbank'!$A$3:$F$10000,2,0)</f>
        <v>5</v>
      </c>
      <c r="F19" s="5">
        <f>$C19*VLOOKUP($B19,'Lebensmittel Datenbank'!$A$3:$F$10000,5,0)/VLOOKUP($B19,'Lebensmittel Datenbank'!$A$3:$F$10000,2,0)</f>
        <v>50</v>
      </c>
      <c r="G19" s="5">
        <f>$C19*VLOOKUP($B19,'Lebensmittel Datenbank'!$A$3:$F$10000,6,0)/VLOOKUP($B19,'Lebensmittel Datenbank'!$A$3:$F$10000,2,0)</f>
        <v>25</v>
      </c>
      <c r="H19" s="8"/>
      <c r="I19" s="8"/>
      <c r="J19" s="8"/>
      <c r="K19" s="8"/>
      <c r="L19" s="8"/>
      <c r="M19" s="8"/>
      <c r="N19" s="8"/>
      <c r="O19" s="8"/>
      <c r="P19" s="8"/>
      <c r="Q19" s="8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8"/>
      <c r="B20" s="8" t="s">
        <v>16</v>
      </c>
      <c r="C20" s="24">
        <v>100.0</v>
      </c>
      <c r="D20" s="4">
        <f>$C20*VLOOKUP($B20,'Lebensmittel Datenbank'!$A$3:$F$10000,3,0)/VLOOKUP($B20,'Lebensmittel Datenbank'!$A$3:$F$10000,2,0)</f>
        <v>200</v>
      </c>
      <c r="E20" s="5">
        <f>$C20*VLOOKUP($B20,'Lebensmittel Datenbank'!$A$3:$F$10000,4,0)/VLOOKUP($B20,'Lebensmittel Datenbank'!$A$3:$F$10000,2,0)</f>
        <v>6</v>
      </c>
      <c r="F20" s="5">
        <f>$C20*VLOOKUP($B20,'Lebensmittel Datenbank'!$A$3:$F$10000,5,0)/VLOOKUP($B20,'Lebensmittel Datenbank'!$A$3:$F$10000,2,0)</f>
        <v>60</v>
      </c>
      <c r="G20" s="5">
        <f>$C20*VLOOKUP($B20,'Lebensmittel Datenbank'!$A$3:$F$10000,6,0)/VLOOKUP($B20,'Lebensmittel Datenbank'!$A$3:$F$10000,2,0)</f>
        <v>30</v>
      </c>
      <c r="H20" s="8"/>
      <c r="I20" s="8"/>
      <c r="J20" s="8"/>
      <c r="K20" s="8"/>
      <c r="L20" s="8"/>
      <c r="M20" s="8"/>
      <c r="N20" s="8"/>
      <c r="O20" s="8"/>
      <c r="P20" s="8"/>
      <c r="Q20" s="8"/>
      <c r="R20" s="6"/>
      <c r="S20" s="6"/>
      <c r="T20" s="6"/>
      <c r="U20" s="6"/>
      <c r="V20" s="6"/>
      <c r="W20" s="6"/>
      <c r="X20" s="6"/>
      <c r="Y20" s="6"/>
      <c r="Z20" s="6"/>
    </row>
    <row r="21" ht="12.75" customHeight="1">
      <c r="A21" s="8"/>
      <c r="B21" s="8"/>
      <c r="C21" s="24"/>
      <c r="D21" s="4"/>
      <c r="E21" s="5"/>
      <c r="F21" s="5"/>
      <c r="G21" s="5"/>
      <c r="H21" s="8"/>
      <c r="I21" s="8"/>
      <c r="J21" s="8"/>
      <c r="K21" s="8"/>
      <c r="L21" s="8"/>
      <c r="M21" s="8"/>
      <c r="N21" s="8"/>
      <c r="O21" s="8"/>
      <c r="P21" s="8"/>
      <c r="Q21" s="8"/>
      <c r="R21" s="6"/>
      <c r="S21" s="6"/>
      <c r="T21" s="6"/>
      <c r="U21" s="6"/>
      <c r="V21" s="6"/>
      <c r="W21" s="6"/>
      <c r="X21" s="6"/>
      <c r="Y21" s="6"/>
      <c r="Z21" s="6"/>
    </row>
    <row r="22" ht="12.75" customHeight="1">
      <c r="A22" s="8"/>
      <c r="B22" s="36" t="s">
        <v>37</v>
      </c>
      <c r="C22" s="37">
        <f t="shared" ref="C22:G22" si="3">SUM(C18:C21)</f>
        <v>300</v>
      </c>
      <c r="D22" s="38">
        <f t="shared" si="3"/>
        <v>540</v>
      </c>
      <c r="E22" s="39">
        <f t="shared" si="3"/>
        <v>15</v>
      </c>
      <c r="F22" s="39">
        <f t="shared" si="3"/>
        <v>150</v>
      </c>
      <c r="G22" s="39">
        <f t="shared" si="3"/>
        <v>75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A23" s="8"/>
      <c r="B23" s="8"/>
      <c r="C23" s="24"/>
      <c r="D23" s="4"/>
      <c r="E23" s="5"/>
      <c r="F23" s="5"/>
      <c r="G23" s="5"/>
      <c r="H23" s="8"/>
      <c r="I23" s="8"/>
      <c r="J23" s="8"/>
      <c r="K23" s="8"/>
      <c r="L23" s="8"/>
      <c r="M23" s="8"/>
      <c r="N23" s="8"/>
      <c r="O23" s="8"/>
      <c r="P23" s="8"/>
      <c r="Q23" s="8"/>
      <c r="R23" s="6"/>
      <c r="S23" s="6"/>
      <c r="T23" s="6"/>
      <c r="U23" s="6"/>
      <c r="V23" s="6"/>
      <c r="W23" s="6"/>
      <c r="X23" s="6"/>
      <c r="Y23" s="6"/>
      <c r="Z23" s="6"/>
    </row>
    <row r="24" ht="12.75" customHeight="1">
      <c r="A24" s="26" t="s">
        <v>38</v>
      </c>
      <c r="B24" s="14"/>
      <c r="C24" s="40"/>
      <c r="D24" s="41"/>
      <c r="E24" s="42"/>
      <c r="F24" s="42"/>
      <c r="G24" s="42"/>
      <c r="H24" s="8"/>
      <c r="I24" s="8"/>
      <c r="J24" s="8"/>
      <c r="K24" s="8"/>
      <c r="L24" s="8"/>
      <c r="M24" s="8"/>
      <c r="N24" s="8"/>
      <c r="O24" s="8"/>
      <c r="P24" s="8"/>
      <c r="Q24" s="8"/>
      <c r="R24" s="6"/>
      <c r="S24" s="6"/>
      <c r="T24" s="6"/>
      <c r="U24" s="6"/>
      <c r="V24" s="6"/>
      <c r="W24" s="6"/>
      <c r="X24" s="6"/>
      <c r="Y24" s="6"/>
      <c r="Z24" s="6"/>
    </row>
    <row r="25" ht="12.75" customHeight="1">
      <c r="A25" s="31"/>
      <c r="B25" s="17" t="s">
        <v>3</v>
      </c>
      <c r="C25" s="32" t="s">
        <v>4</v>
      </c>
      <c r="D25" s="33" t="s">
        <v>14</v>
      </c>
      <c r="E25" s="34" t="s">
        <v>7</v>
      </c>
      <c r="F25" s="34" t="s">
        <v>24</v>
      </c>
      <c r="G25" s="34" t="s">
        <v>25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6"/>
      <c r="S25" s="6"/>
      <c r="T25" s="6"/>
      <c r="U25" s="6"/>
      <c r="V25" s="6"/>
      <c r="W25" s="6"/>
      <c r="X25" s="6"/>
      <c r="Y25" s="6"/>
      <c r="Z25" s="6"/>
    </row>
    <row r="26" ht="12.75" customHeight="1">
      <c r="A26" s="8"/>
      <c r="B26" s="8" t="s">
        <v>17</v>
      </c>
      <c r="C26" s="24">
        <v>100.0</v>
      </c>
      <c r="D26" s="4">
        <f>$C26*VLOOKUP($B26,'Lebensmittel Datenbank'!$A$3:$F$10000,3,0)/VLOOKUP($B26,'Lebensmittel Datenbank'!$A$3:$F$10000,2,0)</f>
        <v>220</v>
      </c>
      <c r="E26" s="5">
        <f>$C26*VLOOKUP($B26,'Lebensmittel Datenbank'!$A$3:$F$10000,4,0)/VLOOKUP($B26,'Lebensmittel Datenbank'!$A$3:$F$10000,2,0)</f>
        <v>7</v>
      </c>
      <c r="F26" s="5">
        <f>$C26*VLOOKUP($B26,'Lebensmittel Datenbank'!$A$3:$F$10000,5,0)/VLOOKUP($B26,'Lebensmittel Datenbank'!$A$3:$F$10000,2,0)</f>
        <v>70</v>
      </c>
      <c r="G26" s="5">
        <f>$C26*VLOOKUP($B26,'Lebensmittel Datenbank'!$A$3:$F$10000,6,0)/VLOOKUP($B26,'Lebensmittel Datenbank'!$A$3:$F$10000,2,0)</f>
        <v>35</v>
      </c>
      <c r="H26" s="8"/>
      <c r="I26" s="8"/>
      <c r="J26" s="8"/>
      <c r="K26" s="8"/>
      <c r="L26" s="8"/>
      <c r="M26" s="8"/>
      <c r="N26" s="8"/>
      <c r="O26" s="8"/>
      <c r="P26" s="8"/>
      <c r="Q26" s="8"/>
      <c r="R26" s="6"/>
      <c r="S26" s="6"/>
      <c r="T26" s="6"/>
      <c r="U26" s="6"/>
      <c r="V26" s="6"/>
      <c r="W26" s="6"/>
      <c r="X26" s="6"/>
      <c r="Y26" s="6"/>
      <c r="Z26" s="6"/>
    </row>
    <row r="27" ht="12.75" customHeight="1">
      <c r="A27" s="8"/>
      <c r="B27" s="8" t="s">
        <v>18</v>
      </c>
      <c r="C27" s="24">
        <v>100.0</v>
      </c>
      <c r="D27" s="4">
        <f>$C27*VLOOKUP($B27,'Lebensmittel Datenbank'!$A$3:$F$10000,3,0)/VLOOKUP($B27,'Lebensmittel Datenbank'!$A$3:$F$10000,2,0)</f>
        <v>240</v>
      </c>
      <c r="E27" s="5">
        <f>$C27*VLOOKUP($B27,'Lebensmittel Datenbank'!$A$3:$F$10000,4,0)/VLOOKUP($B27,'Lebensmittel Datenbank'!$A$3:$F$10000,2,0)</f>
        <v>8</v>
      </c>
      <c r="F27" s="5">
        <f>$C27*VLOOKUP($B27,'Lebensmittel Datenbank'!$A$3:$F$10000,5,0)/VLOOKUP($B27,'Lebensmittel Datenbank'!$A$3:$F$10000,2,0)</f>
        <v>80</v>
      </c>
      <c r="G27" s="5">
        <f>$C27*VLOOKUP($B27,'Lebensmittel Datenbank'!$A$3:$F$10000,6,0)/VLOOKUP($B27,'Lebensmittel Datenbank'!$A$3:$F$10000,2,0)</f>
        <v>40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6"/>
      <c r="S27" s="6"/>
      <c r="T27" s="6"/>
      <c r="U27" s="6"/>
      <c r="V27" s="6"/>
      <c r="W27" s="6"/>
      <c r="X27" s="6"/>
      <c r="Y27" s="6"/>
      <c r="Z27" s="6"/>
    </row>
    <row r="28" ht="12.75" customHeight="1">
      <c r="A28" s="8"/>
      <c r="B28" s="8" t="s">
        <v>19</v>
      </c>
      <c r="C28" s="24">
        <v>100.0</v>
      </c>
      <c r="D28" s="4">
        <f>$C28*VLOOKUP($B28,'Lebensmittel Datenbank'!$A$3:$F$10000,3,0)/VLOOKUP($B28,'Lebensmittel Datenbank'!$A$3:$F$10000,2,0)</f>
        <v>260</v>
      </c>
      <c r="E28" s="5">
        <f>$C28*VLOOKUP($B28,'Lebensmittel Datenbank'!$A$3:$F$10000,4,0)/VLOOKUP($B28,'Lebensmittel Datenbank'!$A$3:$F$10000,2,0)</f>
        <v>9</v>
      </c>
      <c r="F28" s="5">
        <f>$C28*VLOOKUP($B28,'Lebensmittel Datenbank'!$A$3:$F$10000,5,0)/VLOOKUP($B28,'Lebensmittel Datenbank'!$A$3:$F$10000,2,0)</f>
        <v>90</v>
      </c>
      <c r="G28" s="5">
        <f>$C28*VLOOKUP($B28,'Lebensmittel Datenbank'!$A$3:$F$10000,6,0)/VLOOKUP($B28,'Lebensmittel Datenbank'!$A$3:$F$10000,2,0)</f>
        <v>45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6"/>
      <c r="S28" s="6"/>
      <c r="T28" s="6"/>
      <c r="U28" s="6"/>
      <c r="V28" s="6"/>
      <c r="W28" s="6"/>
      <c r="X28" s="6"/>
      <c r="Y28" s="6"/>
      <c r="Z28" s="6"/>
    </row>
    <row r="29" ht="12.75" customHeight="1">
      <c r="A29" s="8"/>
      <c r="B29" s="8"/>
      <c r="C29" s="24"/>
      <c r="D29" s="4"/>
      <c r="E29" s="5"/>
      <c r="F29" s="5"/>
      <c r="G29" s="5"/>
      <c r="H29" s="8"/>
      <c r="I29" s="8"/>
      <c r="J29" s="8"/>
      <c r="K29" s="8"/>
      <c r="L29" s="8"/>
      <c r="M29" s="8"/>
      <c r="N29" s="8"/>
      <c r="O29" s="8"/>
      <c r="P29" s="8"/>
      <c r="Q29" s="8"/>
      <c r="R29" s="6"/>
      <c r="S29" s="6"/>
      <c r="T29" s="6"/>
      <c r="U29" s="6"/>
      <c r="V29" s="6"/>
      <c r="W29" s="6"/>
      <c r="X29" s="6"/>
      <c r="Y29" s="6"/>
      <c r="Z29" s="6"/>
    </row>
    <row r="30" ht="12.75" customHeight="1">
      <c r="A30" s="8"/>
      <c r="B30" s="36" t="s">
        <v>39</v>
      </c>
      <c r="C30" s="37">
        <f t="shared" ref="C30:G30" si="4">SUM(C26:C29)</f>
        <v>300</v>
      </c>
      <c r="D30" s="38">
        <f t="shared" si="4"/>
        <v>720</v>
      </c>
      <c r="E30" s="39">
        <f t="shared" si="4"/>
        <v>24</v>
      </c>
      <c r="F30" s="39">
        <f t="shared" si="4"/>
        <v>240</v>
      </c>
      <c r="G30" s="39">
        <f t="shared" si="4"/>
        <v>120</v>
      </c>
      <c r="H30" s="8"/>
      <c r="I30" s="8"/>
      <c r="J30" s="8"/>
      <c r="K30" s="8"/>
      <c r="L30" s="8"/>
      <c r="M30" s="8"/>
      <c r="N30" s="8"/>
      <c r="O30" s="8"/>
      <c r="P30" s="8"/>
      <c r="Q30" s="8"/>
      <c r="R30" s="6"/>
      <c r="S30" s="6"/>
      <c r="T30" s="6"/>
      <c r="U30" s="6"/>
      <c r="V30" s="6"/>
      <c r="W30" s="6"/>
      <c r="X30" s="6"/>
      <c r="Y30" s="6"/>
      <c r="Z30" s="6"/>
    </row>
    <row r="31" ht="12.75" customHeight="1">
      <c r="A31" s="8"/>
      <c r="B31" s="8"/>
      <c r="C31" s="37"/>
      <c r="D31" s="38"/>
      <c r="E31" s="39"/>
      <c r="F31" s="39"/>
      <c r="G31" s="39"/>
      <c r="H31" s="36"/>
      <c r="I31" s="8"/>
      <c r="J31" s="8"/>
      <c r="K31" s="8"/>
      <c r="L31" s="8"/>
      <c r="M31" s="8"/>
      <c r="N31" s="8"/>
      <c r="O31" s="8"/>
      <c r="P31" s="8"/>
      <c r="Q31" s="8"/>
      <c r="R31" s="6"/>
      <c r="S31" s="6"/>
      <c r="T31" s="6"/>
      <c r="U31" s="6"/>
      <c r="V31" s="6"/>
      <c r="W31" s="6"/>
      <c r="X31" s="6"/>
      <c r="Y31" s="6"/>
      <c r="Z31" s="6"/>
    </row>
    <row r="32" ht="12.75" customHeight="1">
      <c r="A32" s="26" t="s">
        <v>40</v>
      </c>
      <c r="B32" s="14"/>
      <c r="C32" s="40"/>
      <c r="D32" s="41"/>
      <c r="E32" s="42"/>
      <c r="F32" s="42"/>
      <c r="G32" s="42"/>
      <c r="H32" s="8"/>
      <c r="I32" s="8"/>
      <c r="J32" s="8"/>
      <c r="K32" s="8"/>
      <c r="L32" s="8"/>
      <c r="M32" s="8"/>
      <c r="N32" s="8"/>
      <c r="O32" s="8"/>
      <c r="P32" s="8"/>
      <c r="Q32" s="8"/>
      <c r="R32" s="6"/>
      <c r="S32" s="6"/>
      <c r="T32" s="6"/>
      <c r="U32" s="6"/>
      <c r="V32" s="6"/>
      <c r="W32" s="6"/>
      <c r="X32" s="6"/>
      <c r="Y32" s="6"/>
      <c r="Z32" s="6"/>
    </row>
    <row r="33" ht="12.75" customHeight="1">
      <c r="A33" s="31"/>
      <c r="B33" s="17" t="s">
        <v>3</v>
      </c>
      <c r="C33" s="32" t="s">
        <v>4</v>
      </c>
      <c r="D33" s="33" t="s">
        <v>14</v>
      </c>
      <c r="E33" s="34" t="s">
        <v>7</v>
      </c>
      <c r="F33" s="34" t="s">
        <v>24</v>
      </c>
      <c r="G33" s="34" t="s">
        <v>25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6"/>
      <c r="S33" s="6"/>
      <c r="T33" s="6"/>
      <c r="U33" s="6"/>
      <c r="V33" s="6"/>
      <c r="W33" s="6"/>
      <c r="X33" s="6"/>
      <c r="Y33" s="6"/>
      <c r="Z33" s="6"/>
    </row>
    <row r="34" ht="12.75" customHeight="1">
      <c r="A34" s="8"/>
      <c r="B34" s="8" t="s">
        <v>20</v>
      </c>
      <c r="C34" s="24">
        <v>100.0</v>
      </c>
      <c r="D34" s="4">
        <f>$C34*VLOOKUP($B34,'Lebensmittel Datenbank'!$A$3:$F$10000,3,0)/VLOOKUP($B34,'Lebensmittel Datenbank'!$A$3:$F$10000,2,0)</f>
        <v>280</v>
      </c>
      <c r="E34" s="5">
        <f>$C34*VLOOKUP($B34,'Lebensmittel Datenbank'!$A$3:$F$10000,4,0)/VLOOKUP($B34,'Lebensmittel Datenbank'!$A$3:$F$10000,2,0)</f>
        <v>10</v>
      </c>
      <c r="F34" s="5">
        <f>$C34*VLOOKUP($B34,'Lebensmittel Datenbank'!$A$3:$F$10000,5,0)/VLOOKUP($B34,'Lebensmittel Datenbank'!$A$3:$F$10000,2,0)</f>
        <v>100</v>
      </c>
      <c r="G34" s="5">
        <f>$C34*VLOOKUP($B34,'Lebensmittel Datenbank'!$A$3:$F$10000,6,0)/VLOOKUP($B34,'Lebensmittel Datenbank'!$A$3:$F$10000,2,0)</f>
        <v>50</v>
      </c>
      <c r="H34" s="8"/>
      <c r="I34" s="8"/>
      <c r="J34" s="8"/>
      <c r="K34" s="8"/>
      <c r="L34" s="8"/>
      <c r="M34" s="8"/>
      <c r="N34" s="8"/>
      <c r="O34" s="8"/>
      <c r="P34" s="8"/>
      <c r="Q34" s="8"/>
      <c r="R34" s="6"/>
      <c r="S34" s="6"/>
      <c r="T34" s="6"/>
      <c r="U34" s="6"/>
      <c r="V34" s="6"/>
      <c r="W34" s="6"/>
      <c r="X34" s="6"/>
      <c r="Y34" s="6"/>
      <c r="Z34" s="6"/>
    </row>
    <row r="35" ht="12.75" customHeight="1">
      <c r="A35" s="8"/>
      <c r="B35" s="8" t="s">
        <v>21</v>
      </c>
      <c r="C35" s="24">
        <v>100.0</v>
      </c>
      <c r="D35" s="4">
        <f>$C35*VLOOKUP($B35,'Lebensmittel Datenbank'!$A$3:$F$10000,3,0)/VLOOKUP($B35,'Lebensmittel Datenbank'!$A$3:$F$10000,2,0)</f>
        <v>300</v>
      </c>
      <c r="E35" s="5">
        <f>$C35*VLOOKUP($B35,'Lebensmittel Datenbank'!$A$3:$F$10000,4,0)/VLOOKUP($B35,'Lebensmittel Datenbank'!$A$3:$F$10000,2,0)</f>
        <v>11</v>
      </c>
      <c r="F35" s="5">
        <f>$C35*VLOOKUP($B35,'Lebensmittel Datenbank'!$A$3:$F$10000,5,0)/VLOOKUP($B35,'Lebensmittel Datenbank'!$A$3:$F$10000,2,0)</f>
        <v>110</v>
      </c>
      <c r="G35" s="5">
        <f>$C35*VLOOKUP($B35,'Lebensmittel Datenbank'!$A$3:$F$10000,6,0)/VLOOKUP($B35,'Lebensmittel Datenbank'!$A$3:$F$10000,2,0)</f>
        <v>55</v>
      </c>
      <c r="H35" s="8"/>
      <c r="I35" s="8"/>
      <c r="J35" s="8"/>
      <c r="K35" s="8"/>
      <c r="L35" s="8"/>
      <c r="M35" s="8"/>
      <c r="N35" s="8"/>
      <c r="O35" s="8"/>
      <c r="P35" s="8"/>
      <c r="Q35" s="8"/>
      <c r="R35" s="6"/>
      <c r="S35" s="6"/>
      <c r="T35" s="6"/>
      <c r="U35" s="6"/>
      <c r="V35" s="6"/>
      <c r="W35" s="6"/>
      <c r="X35" s="6"/>
      <c r="Y35" s="6"/>
      <c r="Z35" s="6"/>
    </row>
    <row r="36" ht="12.75" customHeight="1">
      <c r="A36" s="8"/>
      <c r="B36" s="8" t="s">
        <v>22</v>
      </c>
      <c r="C36" s="24">
        <v>100.0</v>
      </c>
      <c r="D36" s="4">
        <f>$C36*VLOOKUP($B36,'Lebensmittel Datenbank'!$A$3:$F$10000,3,0)/VLOOKUP($B36,'Lebensmittel Datenbank'!$A$3:$F$10000,2,0)</f>
        <v>320</v>
      </c>
      <c r="E36" s="5">
        <f>$C36*VLOOKUP($B36,'Lebensmittel Datenbank'!$A$3:$F$10000,4,0)/VLOOKUP($B36,'Lebensmittel Datenbank'!$A$3:$F$10000,2,0)</f>
        <v>12</v>
      </c>
      <c r="F36" s="5">
        <f>$C36*VLOOKUP($B36,'Lebensmittel Datenbank'!$A$3:$F$10000,5,0)/VLOOKUP($B36,'Lebensmittel Datenbank'!$A$3:$F$10000,2,0)</f>
        <v>120</v>
      </c>
      <c r="G36" s="5">
        <f>$C36*VLOOKUP($B36,'Lebensmittel Datenbank'!$A$3:$F$10000,6,0)/VLOOKUP($B36,'Lebensmittel Datenbank'!$A$3:$F$10000,2,0)</f>
        <v>60</v>
      </c>
      <c r="H36" s="8"/>
      <c r="I36" s="8"/>
      <c r="J36" s="8"/>
      <c r="K36" s="8"/>
      <c r="L36" s="8"/>
      <c r="M36" s="8"/>
      <c r="N36" s="8"/>
      <c r="O36" s="8"/>
      <c r="P36" s="8"/>
      <c r="Q36" s="8"/>
      <c r="R36" s="6"/>
      <c r="S36" s="6"/>
      <c r="T36" s="6"/>
      <c r="U36" s="6"/>
      <c r="V36" s="6"/>
      <c r="W36" s="6"/>
      <c r="X36" s="6"/>
      <c r="Y36" s="6"/>
      <c r="Z36" s="6"/>
    </row>
    <row r="37" ht="12.75" customHeight="1">
      <c r="A37" s="8"/>
      <c r="B37" s="8"/>
      <c r="C37" s="24"/>
      <c r="D37" s="4"/>
      <c r="E37" s="5"/>
      <c r="F37" s="5"/>
      <c r="G37" s="5"/>
      <c r="H37" s="8"/>
      <c r="I37" s="8"/>
      <c r="J37" s="8"/>
      <c r="K37" s="8"/>
      <c r="L37" s="8"/>
      <c r="M37" s="8"/>
      <c r="N37" s="8"/>
      <c r="O37" s="8"/>
      <c r="P37" s="8"/>
      <c r="Q37" s="8"/>
      <c r="R37" s="6"/>
      <c r="S37" s="6"/>
      <c r="T37" s="6"/>
      <c r="U37" s="6"/>
      <c r="V37" s="6"/>
      <c r="W37" s="6"/>
      <c r="X37" s="6"/>
      <c r="Y37" s="6"/>
      <c r="Z37" s="6"/>
    </row>
    <row r="38" ht="12.75" customHeight="1">
      <c r="A38" s="8"/>
      <c r="B38" s="36" t="s">
        <v>41</v>
      </c>
      <c r="C38" s="37">
        <f t="shared" ref="C38:G38" si="5">SUM(C34:C37)</f>
        <v>300</v>
      </c>
      <c r="D38" s="38">
        <f t="shared" si="5"/>
        <v>900</v>
      </c>
      <c r="E38" s="39">
        <f t="shared" si="5"/>
        <v>33</v>
      </c>
      <c r="F38" s="39">
        <f t="shared" si="5"/>
        <v>330</v>
      </c>
      <c r="G38" s="39">
        <f t="shared" si="5"/>
        <v>165</v>
      </c>
      <c r="H38" s="8"/>
      <c r="I38" s="8"/>
      <c r="J38" s="8"/>
      <c r="K38" s="8"/>
      <c r="L38" s="8"/>
      <c r="M38" s="8"/>
      <c r="N38" s="8"/>
      <c r="O38" s="8"/>
      <c r="P38" s="8"/>
      <c r="Q38" s="8"/>
      <c r="R38" s="6"/>
      <c r="S38" s="6"/>
      <c r="T38" s="6"/>
      <c r="U38" s="6"/>
      <c r="V38" s="6"/>
      <c r="W38" s="6"/>
      <c r="X38" s="6"/>
      <c r="Y38" s="6"/>
      <c r="Z38" s="6"/>
    </row>
    <row r="39" ht="12.75" customHeight="1">
      <c r="A39" s="8"/>
      <c r="B39" s="8"/>
      <c r="C39" s="24"/>
      <c r="D39" s="4"/>
      <c r="E39" s="5"/>
      <c r="F39" s="5"/>
      <c r="G39" s="5"/>
      <c r="H39" s="8"/>
      <c r="I39" s="8"/>
      <c r="J39" s="8"/>
      <c r="K39" s="8"/>
      <c r="L39" s="8"/>
      <c r="M39" s="8"/>
      <c r="N39" s="8"/>
      <c r="O39" s="8"/>
      <c r="P39" s="8"/>
      <c r="Q39" s="8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8">
    <mergeCell ref="A1:C1"/>
    <mergeCell ref="A3:B3"/>
    <mergeCell ref="A4:B4"/>
    <mergeCell ref="D6:G6"/>
    <mergeCell ref="A8:B8"/>
    <mergeCell ref="A16:B16"/>
    <mergeCell ref="A24:B24"/>
    <mergeCell ref="A32:B32"/>
  </mergeCells>
  <dataValidations>
    <dataValidation type="list" allowBlank="1" sqref="B10:B12 B18:B20 B26:B28 B34:B36">
      <formula1>'Lebensmittel Datenbank'!$A$3:$A$1000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17.43"/>
    <col customWidth="1" min="2" max="2" width="13.43"/>
    <col customWidth="1" min="3" max="3" width="14.14"/>
    <col customWidth="1" min="4" max="4" width="10.43"/>
    <col customWidth="1" min="5" max="5" width="16.86"/>
    <col customWidth="1" min="6" max="6" width="12.29"/>
    <col customWidth="1" min="7" max="7" width="10.86"/>
    <col customWidth="1" min="8" max="16" width="8.71"/>
  </cols>
  <sheetData>
    <row r="1" ht="12.75" customHeight="1">
      <c r="A1" s="2" t="s">
        <v>1</v>
      </c>
      <c r="G1" s="3"/>
      <c r="H1" s="3"/>
      <c r="I1" s="3"/>
      <c r="J1" s="3"/>
      <c r="K1" s="3"/>
      <c r="L1" s="3"/>
      <c r="M1" s="3"/>
      <c r="N1" s="3"/>
      <c r="O1" s="3"/>
      <c r="P1" s="3"/>
      <c r="Q1" s="6"/>
      <c r="R1" s="6"/>
      <c r="S1" s="6"/>
      <c r="T1" s="6"/>
      <c r="U1" s="6"/>
      <c r="V1" s="6"/>
      <c r="W1" s="6"/>
      <c r="X1" s="6"/>
      <c r="Y1" s="6"/>
      <c r="Z1" s="6"/>
    </row>
    <row r="2" ht="12.75" customHeight="1">
      <c r="A2" s="9" t="s">
        <v>3</v>
      </c>
      <c r="B2" s="11" t="s">
        <v>4</v>
      </c>
      <c r="C2" s="12" t="s">
        <v>6</v>
      </c>
      <c r="D2" s="15" t="s">
        <v>7</v>
      </c>
      <c r="E2" s="15" t="s">
        <v>8</v>
      </c>
      <c r="F2" s="16" t="s">
        <v>9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6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8" t="s">
        <v>10</v>
      </c>
      <c r="B3" s="8">
        <v>100.0</v>
      </c>
      <c r="C3" s="4">
        <v>100.0</v>
      </c>
      <c r="D3" s="5">
        <v>1.0</v>
      </c>
      <c r="E3" s="5">
        <v>10.0</v>
      </c>
      <c r="F3" s="5">
        <v>5.0</v>
      </c>
      <c r="G3" s="8"/>
      <c r="H3" s="8"/>
      <c r="I3" s="8"/>
      <c r="J3" s="8"/>
      <c r="K3" s="8"/>
      <c r="L3" s="8"/>
      <c r="M3" s="8"/>
      <c r="N3" s="8"/>
      <c r="O3" s="8"/>
      <c r="P3" s="8"/>
      <c r="Q3" s="6"/>
      <c r="R3" s="6"/>
      <c r="S3" s="6"/>
      <c r="T3" s="6"/>
      <c r="U3" s="6"/>
      <c r="V3" s="6"/>
      <c r="W3" s="6"/>
      <c r="X3" s="6"/>
      <c r="Y3" s="6"/>
      <c r="Z3" s="6"/>
    </row>
    <row r="4" ht="12.75" customHeight="1">
      <c r="A4" s="8" t="s">
        <v>11</v>
      </c>
      <c r="B4" s="8">
        <v>100.0</v>
      </c>
      <c r="C4" s="4">
        <v>120.0</v>
      </c>
      <c r="D4" s="5">
        <v>2.0</v>
      </c>
      <c r="E4" s="5">
        <v>20.0</v>
      </c>
      <c r="F4" s="5">
        <v>10.0</v>
      </c>
      <c r="G4" s="8"/>
      <c r="H4" s="8"/>
      <c r="I4" s="8"/>
      <c r="J4" s="8"/>
      <c r="K4" s="8"/>
      <c r="L4" s="8"/>
      <c r="M4" s="8"/>
      <c r="N4" s="8"/>
      <c r="O4" s="8"/>
      <c r="P4" s="8"/>
      <c r="Q4" s="6"/>
      <c r="R4" s="6"/>
      <c r="S4" s="6"/>
      <c r="T4" s="6"/>
      <c r="U4" s="6"/>
      <c r="V4" s="6"/>
      <c r="W4" s="6"/>
      <c r="X4" s="6"/>
      <c r="Y4" s="6"/>
      <c r="Z4" s="6"/>
    </row>
    <row r="5" ht="12.75" customHeight="1">
      <c r="A5" s="8" t="s">
        <v>12</v>
      </c>
      <c r="B5" s="8">
        <v>100.0</v>
      </c>
      <c r="C5" s="4">
        <v>140.0</v>
      </c>
      <c r="D5" s="5">
        <v>3.0</v>
      </c>
      <c r="E5" s="5">
        <v>30.0</v>
      </c>
      <c r="F5" s="5">
        <v>15.0</v>
      </c>
      <c r="G5" s="8"/>
      <c r="H5" s="8"/>
      <c r="I5" s="8"/>
      <c r="J5" s="8"/>
      <c r="K5" s="8"/>
      <c r="L5" s="8"/>
      <c r="M5" s="8"/>
      <c r="N5" s="8"/>
      <c r="O5" s="8"/>
      <c r="P5" s="8"/>
      <c r="Q5" s="6"/>
      <c r="R5" s="6"/>
      <c r="S5" s="6"/>
      <c r="T5" s="6"/>
      <c r="U5" s="6"/>
      <c r="V5" s="6"/>
      <c r="W5" s="6"/>
      <c r="X5" s="6"/>
      <c r="Y5" s="6"/>
      <c r="Z5" s="6"/>
    </row>
    <row r="6" ht="12.75" customHeight="1">
      <c r="A6" s="8" t="s">
        <v>13</v>
      </c>
      <c r="B6" s="8">
        <v>100.0</v>
      </c>
      <c r="C6" s="4">
        <v>160.0</v>
      </c>
      <c r="D6" s="5">
        <v>4.0</v>
      </c>
      <c r="E6" s="5">
        <v>40.0</v>
      </c>
      <c r="F6" s="5">
        <v>20.0</v>
      </c>
      <c r="G6" s="8"/>
      <c r="H6" s="8"/>
      <c r="I6" s="8"/>
      <c r="J6" s="8"/>
      <c r="K6" s="8"/>
      <c r="L6" s="8"/>
      <c r="M6" s="8"/>
      <c r="N6" s="8"/>
      <c r="O6" s="8"/>
      <c r="P6" s="8"/>
      <c r="Q6" s="6"/>
      <c r="R6" s="6"/>
      <c r="S6" s="6"/>
      <c r="T6" s="6"/>
      <c r="U6" s="6"/>
      <c r="V6" s="6"/>
      <c r="W6" s="6"/>
      <c r="X6" s="6"/>
      <c r="Y6" s="6"/>
      <c r="Z6" s="6"/>
    </row>
    <row r="7" ht="12.75" customHeight="1">
      <c r="A7" s="8" t="s">
        <v>15</v>
      </c>
      <c r="B7" s="8">
        <v>100.0</v>
      </c>
      <c r="C7" s="4">
        <v>180.0</v>
      </c>
      <c r="D7" s="5">
        <v>5.0</v>
      </c>
      <c r="E7" s="5">
        <v>50.0</v>
      </c>
      <c r="F7" s="5">
        <v>25.0</v>
      </c>
      <c r="G7" s="8"/>
      <c r="H7" s="8"/>
      <c r="I7" s="8"/>
      <c r="J7" s="8"/>
      <c r="K7" s="8"/>
      <c r="L7" s="8"/>
      <c r="M7" s="8"/>
      <c r="N7" s="8"/>
      <c r="O7" s="8"/>
      <c r="P7" s="8"/>
      <c r="Q7" s="6"/>
      <c r="R7" s="6"/>
      <c r="S7" s="6"/>
      <c r="T7" s="6"/>
      <c r="U7" s="6"/>
      <c r="V7" s="6"/>
      <c r="W7" s="6"/>
      <c r="X7" s="6"/>
      <c r="Y7" s="6"/>
      <c r="Z7" s="6"/>
    </row>
    <row r="8" ht="12.75" customHeight="1">
      <c r="A8" s="8" t="s">
        <v>16</v>
      </c>
      <c r="B8" s="8">
        <v>100.0</v>
      </c>
      <c r="C8" s="4">
        <v>200.0</v>
      </c>
      <c r="D8" s="5">
        <v>6.0</v>
      </c>
      <c r="E8" s="5">
        <v>60.0</v>
      </c>
      <c r="F8" s="5">
        <v>30.0</v>
      </c>
      <c r="G8" s="8"/>
      <c r="H8" s="8"/>
      <c r="I8" s="8"/>
      <c r="J8" s="8"/>
      <c r="K8" s="8"/>
      <c r="L8" s="8"/>
      <c r="M8" s="8"/>
      <c r="N8" s="8"/>
      <c r="O8" s="8"/>
      <c r="P8" s="8"/>
      <c r="Q8" s="6"/>
      <c r="R8" s="6"/>
      <c r="S8" s="6"/>
      <c r="T8" s="6"/>
      <c r="U8" s="6"/>
      <c r="V8" s="6"/>
      <c r="W8" s="6"/>
      <c r="X8" s="6"/>
      <c r="Y8" s="6"/>
      <c r="Z8" s="6"/>
    </row>
    <row r="9" ht="12.75" customHeight="1">
      <c r="A9" s="8" t="s">
        <v>17</v>
      </c>
      <c r="B9" s="8">
        <v>100.0</v>
      </c>
      <c r="C9" s="4">
        <v>220.0</v>
      </c>
      <c r="D9" s="5">
        <v>7.0</v>
      </c>
      <c r="E9" s="5">
        <v>70.0</v>
      </c>
      <c r="F9" s="5">
        <v>35.0</v>
      </c>
      <c r="G9" s="8"/>
      <c r="H9" s="8"/>
      <c r="I9" s="8"/>
      <c r="J9" s="8"/>
      <c r="K9" s="8"/>
      <c r="L9" s="8"/>
      <c r="M9" s="8"/>
      <c r="N9" s="8"/>
      <c r="O9" s="8"/>
      <c r="P9" s="8"/>
      <c r="Q9" s="6"/>
      <c r="R9" s="6"/>
      <c r="S9" s="6"/>
      <c r="T9" s="6"/>
      <c r="U9" s="6"/>
      <c r="V9" s="6"/>
      <c r="W9" s="6"/>
      <c r="X9" s="6"/>
      <c r="Y9" s="6"/>
      <c r="Z9" s="6"/>
    </row>
    <row r="10" ht="12.75" customHeight="1">
      <c r="A10" s="8" t="s">
        <v>18</v>
      </c>
      <c r="B10" s="8">
        <v>100.0</v>
      </c>
      <c r="C10" s="4">
        <v>240.0</v>
      </c>
      <c r="D10" s="5">
        <v>8.0</v>
      </c>
      <c r="E10" s="5">
        <v>80.0</v>
      </c>
      <c r="F10" s="5">
        <v>40.0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75" customHeight="1">
      <c r="A11" s="8" t="s">
        <v>19</v>
      </c>
      <c r="B11" s="8">
        <v>100.0</v>
      </c>
      <c r="C11" s="4">
        <v>260.0</v>
      </c>
      <c r="D11" s="5">
        <v>9.0</v>
      </c>
      <c r="E11" s="5">
        <v>90.0</v>
      </c>
      <c r="F11" s="5">
        <v>45.0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75" customHeight="1">
      <c r="A12" s="8" t="s">
        <v>20</v>
      </c>
      <c r="B12" s="8">
        <v>100.0</v>
      </c>
      <c r="C12" s="4">
        <v>280.0</v>
      </c>
      <c r="D12" s="5">
        <v>10.0</v>
      </c>
      <c r="E12" s="5">
        <v>100.0</v>
      </c>
      <c r="F12" s="5">
        <v>50.0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75" customHeight="1">
      <c r="A13" s="8" t="s">
        <v>21</v>
      </c>
      <c r="B13" s="8">
        <v>100.0</v>
      </c>
      <c r="C13" s="4">
        <v>300.0</v>
      </c>
      <c r="D13" s="5">
        <v>11.0</v>
      </c>
      <c r="E13" s="5">
        <v>110.0</v>
      </c>
      <c r="F13" s="5">
        <v>55.0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75" customHeight="1">
      <c r="A14" s="8" t="s">
        <v>22</v>
      </c>
      <c r="B14" s="8">
        <v>100.0</v>
      </c>
      <c r="C14" s="4">
        <v>320.0</v>
      </c>
      <c r="D14" s="5">
        <v>12.0</v>
      </c>
      <c r="E14" s="5">
        <v>120.0</v>
      </c>
      <c r="F14" s="5">
        <v>60.0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75" customHeight="1">
      <c r="A15" s="8" t="s">
        <v>23</v>
      </c>
      <c r="B15" s="8">
        <v>100.0</v>
      </c>
      <c r="C15" s="4">
        <v>340.0</v>
      </c>
      <c r="D15" s="5">
        <v>13.0</v>
      </c>
      <c r="E15" s="5">
        <v>130.0</v>
      </c>
      <c r="F15" s="5">
        <v>65.0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75" customHeight="1">
      <c r="A16" s="8" t="s">
        <v>26</v>
      </c>
      <c r="B16" s="8">
        <v>100.0</v>
      </c>
      <c r="C16" s="4">
        <v>360.0</v>
      </c>
      <c r="D16" s="5">
        <v>14.0</v>
      </c>
      <c r="E16" s="5">
        <v>140.0</v>
      </c>
      <c r="F16" s="5">
        <v>70.0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75" customHeight="1">
      <c r="A17" s="8" t="s">
        <v>27</v>
      </c>
      <c r="B17" s="8">
        <v>100.0</v>
      </c>
      <c r="C17" s="4">
        <v>380.0</v>
      </c>
      <c r="D17" s="5">
        <v>15.0</v>
      </c>
      <c r="E17" s="5">
        <v>150.0</v>
      </c>
      <c r="F17" s="5">
        <v>75.0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75" customHeight="1">
      <c r="A18" s="8" t="s">
        <v>28</v>
      </c>
      <c r="B18" s="8">
        <v>100.0</v>
      </c>
      <c r="C18" s="4">
        <v>400.0</v>
      </c>
      <c r="D18" s="5">
        <v>16.0</v>
      </c>
      <c r="E18" s="5">
        <v>160.0</v>
      </c>
      <c r="F18" s="5">
        <v>80.0</v>
      </c>
      <c r="G18" s="8"/>
      <c r="H18" s="8"/>
      <c r="I18" s="8"/>
      <c r="J18" s="8"/>
      <c r="K18" s="8"/>
      <c r="L18" s="8"/>
      <c r="M18" s="8"/>
      <c r="N18" s="8"/>
      <c r="O18" s="8"/>
      <c r="P18" s="8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75" customHeight="1">
      <c r="A19" s="8" t="s">
        <v>29</v>
      </c>
      <c r="B19" s="8">
        <v>100.0</v>
      </c>
      <c r="C19" s="4">
        <v>420.0</v>
      </c>
      <c r="D19" s="5">
        <v>17.0</v>
      </c>
      <c r="E19" s="5">
        <v>170.0</v>
      </c>
      <c r="F19" s="5">
        <v>85.0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75" customHeight="1">
      <c r="A20" s="8" t="s">
        <v>30</v>
      </c>
      <c r="B20" s="8">
        <v>100.0</v>
      </c>
      <c r="C20" s="4">
        <v>440.0</v>
      </c>
      <c r="D20" s="5">
        <v>18.0</v>
      </c>
      <c r="E20" s="5">
        <v>180.0</v>
      </c>
      <c r="F20" s="5">
        <v>90.0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75" customHeight="1">
      <c r="A21" s="8" t="s">
        <v>31</v>
      </c>
      <c r="B21" s="8">
        <v>100.0</v>
      </c>
      <c r="C21" s="4">
        <v>460.0</v>
      </c>
      <c r="D21" s="5">
        <v>19.0</v>
      </c>
      <c r="E21" s="5">
        <v>190.0</v>
      </c>
      <c r="F21" s="5">
        <v>95.0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75" customHeight="1">
      <c r="A22" s="8" t="s">
        <v>32</v>
      </c>
      <c r="B22" s="8">
        <v>100.0</v>
      </c>
      <c r="C22" s="4">
        <v>480.0</v>
      </c>
      <c r="D22" s="5">
        <v>20.0</v>
      </c>
      <c r="E22" s="5">
        <v>200.0</v>
      </c>
      <c r="F22" s="5">
        <v>100.0</v>
      </c>
      <c r="G22" s="8"/>
      <c r="H22" s="8"/>
      <c r="I22" s="8"/>
      <c r="J22" s="8"/>
      <c r="K22" s="8"/>
      <c r="L22" s="8"/>
      <c r="M22" s="8"/>
      <c r="N22" s="8"/>
      <c r="O22" s="8"/>
      <c r="P22" s="8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75" customHeight="1">
      <c r="A23" s="8"/>
      <c r="B23" s="8"/>
      <c r="C23" s="4"/>
      <c r="D23" s="5"/>
      <c r="E23" s="5"/>
      <c r="F23" s="5"/>
      <c r="G23" s="8"/>
      <c r="H23" s="8"/>
      <c r="I23" s="8"/>
      <c r="J23" s="8"/>
      <c r="K23" s="8"/>
      <c r="L23" s="8"/>
      <c r="M23" s="8"/>
      <c r="N23" s="8"/>
      <c r="O23" s="8"/>
      <c r="P23" s="8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F1"/>
  </mergeCells>
  <drawing r:id="rId1"/>
</worksheet>
</file>